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<sst xmlns="http://schemas.openxmlformats.org/spreadsheetml/2006/main" count="288" uniqueCount="109">
  <si>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</si>
  <si>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</si>
  <si>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</si>
  <si>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</si>
  <si>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</si>
  <si>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</si>
  <si>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</si>
  <si>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</si>
  <si>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</si>
  <si>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</si>
  <si>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</si>
  <si>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</si>
  <si>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</si>
  <si>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</si>
  <si>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</si>
  <si>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</si>
  <si>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</si>
  <si>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</si>
  <si>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</si>
  <si>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</si>
  <si>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</si>
  <si>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</si>
  <si>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</si>
  <si>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</si>
  <si>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</si>
  <si>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</si>
  <si>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</si>
  <si>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</si>
  <si>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</si>
  <si>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</si>
  <si>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</si>
  <si>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</si>
  <si>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</si>
  <si>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</si>
  <si>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</si>
  <si>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</si>
  <si>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</si>
  <si>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</si>
  <si>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</si>
  <si>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</si>
  <si>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</si>
  <si>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</si>
  <si>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</si>
  <si>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</si>
  <si>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</si>
  <si>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</si>
  <si>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</si>
  <si>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</si>
  <si>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</si>
  <si>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</si>
  <si>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</si>
  <si>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</si>
  <si>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</si>
  <si>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</si>
  <si>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</si>
  <si>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</si>
  <si>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</si>
  <si>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</si>
  <si>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</si>
  <si>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</si>
  <si>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</si>
  <si>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</si>
  <si>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</si>
  <si>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</si>
  <si>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</si>
  <si>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</si>
  <si>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</si>
  <si>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</si>
  <si>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</si>
  <si>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</si>
  <si>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</si>
  <si>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</si>
  <si>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</si>
  <si>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</si>
  <si>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</si>
  <si>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</si>
  <si>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</si>
  <si>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</si>
  <si>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</si>
  <si>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</si>
  <si>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</si>
  <si>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</si>
  <si>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</si>
  <si>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</si>
  <si>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</si>
  <si>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</si>
  <si>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</si>
  <si>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</si>
  <si>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</si>
  <si>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</si>
  <si>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</si>
  <si>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</si>
  <si>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</si>
  <si>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</si>
  <si>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</si>
  <si>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</si>
  <si>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</si>
  <si>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</si>
  <si>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</si>
  <si>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</si>
  <si>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</si>
  <si>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станом на 04.07.2017</t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</si>
  <si>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</si>
  <si>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</si>
  <si>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</si>
  <si>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r>
      <t xml:space="preserve">станом на 04.07.2017р.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</si>
  <si>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</si>
  <si>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04.07.2017</t>
    </r>
    <r>
      <rPr>
        <sz val="10"/>
        <rFont val="Times New Roman"/>
        <family val="1"/>
      </rPr>
      <t xml:space="preserve"> (тис.грн.)</t>
    </r>
  </si>
  <si>
    <t>план на січень-липень 2017р.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</si>
</sst>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3.65"/>
      <color indexed="8"/>
      <name val="Times New Roman"/>
      <family val="0"/>
    </font>
    <font>
      <sz val="3.45"/>
      <color indexed="8"/>
      <name val="Times New Roman"/>
      <family val="0"/>
    </font>
    <font>
      <sz val="4.75"/>
      <color indexed="8"/>
      <name val="Times New Roman"/>
      <family val="0"/>
    </font>
    <font>
      <sz val="9.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7252131"/>
        <c:axId val="43942588"/>
      </c:lineChart>
      <c:catAx>
        <c:axId val="272521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42588"/>
        <c:crosses val="autoZero"/>
        <c:auto val="0"/>
        <c:lblOffset val="100"/>
        <c:tickLblSkip val="1"/>
        <c:noMultiLvlLbl val="0"/>
      </c:catAx>
      <c:valAx>
        <c:axId val="4394258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2521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9938973"/>
        <c:axId val="2579846"/>
      </c:lineChart>
      <c:catAx>
        <c:axId val="599389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9846"/>
        <c:crosses val="autoZero"/>
        <c:auto val="0"/>
        <c:lblOffset val="100"/>
        <c:tickLblSkip val="1"/>
        <c:noMultiLvlLbl val="0"/>
      </c:catAx>
      <c:valAx>
        <c:axId val="257984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9389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3218615"/>
        <c:axId val="7640944"/>
      </c:lineChart>
      <c:catAx>
        <c:axId val="232186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40944"/>
        <c:crosses val="autoZero"/>
        <c:auto val="0"/>
        <c:lblOffset val="100"/>
        <c:tickLblSkip val="1"/>
        <c:noMultiLvlLbl val="0"/>
      </c:catAx>
      <c:valAx>
        <c:axId val="764094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2186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659633"/>
        <c:axId val="14936698"/>
      </c:lineChart>
      <c:catAx>
        <c:axId val="16596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36698"/>
        <c:crosses val="autoZero"/>
        <c:auto val="0"/>
        <c:lblOffset val="100"/>
        <c:tickLblSkip val="1"/>
        <c:noMultiLvlLbl val="0"/>
      </c:catAx>
      <c:valAx>
        <c:axId val="149366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5963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12555"/>
        <c:axId val="1912996"/>
      </c:lineChart>
      <c:catAx>
        <c:axId val="2125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2996"/>
        <c:crosses val="autoZero"/>
        <c:auto val="0"/>
        <c:lblOffset val="100"/>
        <c:tickLblSkip val="1"/>
        <c:noMultiLvlLbl val="0"/>
      </c:catAx>
      <c:valAx>
        <c:axId val="191299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255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7216965"/>
        <c:axId val="20734958"/>
      </c:lineChart>
      <c:catAx>
        <c:axId val="172169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34958"/>
        <c:crosses val="autoZero"/>
        <c:auto val="0"/>
        <c:lblOffset val="100"/>
        <c:tickLblSkip val="1"/>
        <c:noMultiLvlLbl val="0"/>
      </c:catAx>
      <c:valAx>
        <c:axId val="207349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1696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2396895"/>
        <c:axId val="1810008"/>
      </c:lineChart>
      <c:catAx>
        <c:axId val="523968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0008"/>
        <c:crosses val="autoZero"/>
        <c:auto val="0"/>
        <c:lblOffset val="100"/>
        <c:tickLblSkip val="1"/>
        <c:noMultiLvlLbl val="0"/>
      </c:catAx>
      <c:valAx>
        <c:axId val="18100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9689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04.07.2017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6290073"/>
        <c:axId val="12392930"/>
      </c:bar3DChart>
      <c:catAx>
        <c:axId val="16290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92930"/>
        <c:crosses val="autoZero"/>
        <c:auto val="1"/>
        <c:lblOffset val="100"/>
        <c:tickLblSkip val="1"/>
        <c:noMultiLvlLbl val="0"/>
      </c:catAx>
      <c:valAx>
        <c:axId val="12392930"/>
        <c:scaling>
          <c:orientation val="minMax"/>
          <c:max val="4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90073"/>
        <c:crossesAt val="1"/>
        <c:crossBetween val="between"/>
        <c:dispUnits/>
        <c:majorUnit val="20000"/>
        <c:minorUnit val="8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4427507"/>
        <c:axId val="64303244"/>
      </c:bar3DChart>
      <c:catAx>
        <c:axId val="4442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303244"/>
        <c:crosses val="autoZero"/>
        <c:auto val="1"/>
        <c:lblOffset val="100"/>
        <c:tickLblSkip val="1"/>
        <c:noMultiLvlLbl val="0"/>
      </c:catAx>
      <c:valAx>
        <c:axId val="64303244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27507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649 314,4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- 117 977,7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- 113 228,3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0">
        <v>0</v>
      </c>
      <c r="V23" s="13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9">
        <f>SUM(U4:U23)</f>
        <v>1</v>
      </c>
      <c r="V24" s="12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42887</v>
      </c>
      <c r="S29" s="126">
        <f>'[2]травень'!$D$97</f>
        <v>1135.71022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42887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98</v>
      </c>
      <c r="S1" s="138"/>
      <c r="T1" s="138"/>
      <c r="U1" s="138"/>
      <c r="V1" s="138"/>
      <c r="W1" s="139"/>
    </row>
    <row r="2" spans="1:23" ht="15" thickBot="1">
      <c r="A2" s="140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100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8">
        <v>0</v>
      </c>
      <c r="V4" s="14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0">
        <v>0</v>
      </c>
      <c r="V5" s="13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2">
        <v>1</v>
      </c>
      <c r="V6" s="13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2">
        <v>0</v>
      </c>
      <c r="V7" s="13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0">
        <v>0</v>
      </c>
      <c r="V8" s="13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0">
        <v>0</v>
      </c>
      <c r="V9" s="13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0">
        <v>0</v>
      </c>
      <c r="V11" s="13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0">
        <v>0</v>
      </c>
      <c r="V12" s="13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0">
        <v>0</v>
      </c>
      <c r="V13" s="13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0">
        <v>0</v>
      </c>
      <c r="V14" s="13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0">
        <v>0</v>
      </c>
      <c r="V15" s="13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0">
        <v>0</v>
      </c>
      <c r="V17" s="13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0">
        <v>0</v>
      </c>
      <c r="V20" s="13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0">
        <v>0</v>
      </c>
      <c r="V22" s="13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0">
        <v>0</v>
      </c>
      <c r="V23" s="13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9">
        <f>SUM(U4:U23)</f>
        <v>1</v>
      </c>
      <c r="V24" s="12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42917</v>
      </c>
      <c r="S29" s="126">
        <f>'[2]червень'!$D$97</f>
        <v>225.52589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42917</v>
      </c>
      <c r="S39" s="125">
        <v>31922.249009999945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102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104</v>
      </c>
      <c r="S1" s="138"/>
      <c r="T1" s="138"/>
      <c r="U1" s="138"/>
      <c r="V1" s="138"/>
      <c r="W1" s="139"/>
    </row>
    <row r="2" spans="1:23" ht="15" thickBot="1">
      <c r="A2" s="140" t="s">
        <v>101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103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AVERAGE(N4:N4)</f>
        <v>5765.7</v>
      </c>
      <c r="R4" s="71">
        <v>0</v>
      </c>
      <c r="S4" s="72">
        <v>0</v>
      </c>
      <c r="T4" s="73">
        <v>0</v>
      </c>
      <c r="U4" s="148">
        <v>0</v>
      </c>
      <c r="V4" s="149"/>
      <c r="W4" s="74">
        <f>R4+S4+U4+T4+V4</f>
        <v>0</v>
      </c>
    </row>
    <row r="5" spans="1:23" ht="12.75">
      <c r="A5" s="10">
        <v>42920</v>
      </c>
      <c r="B5" s="69"/>
      <c r="C5" s="69"/>
      <c r="D5" s="113"/>
      <c r="E5" s="113">
        <f t="shared" si="0"/>
        <v>0</v>
      </c>
      <c r="F5" s="69"/>
      <c r="G5" s="69"/>
      <c r="H5" s="86"/>
      <c r="I5" s="85"/>
      <c r="J5" s="85"/>
      <c r="K5" s="85"/>
      <c r="L5" s="69"/>
      <c r="M5" s="69">
        <f t="shared" si="1"/>
        <v>0</v>
      </c>
      <c r="N5" s="69"/>
      <c r="O5" s="69">
        <v>3800</v>
      </c>
      <c r="P5" s="3">
        <f t="shared" si="2"/>
        <v>0</v>
      </c>
      <c r="Q5" s="2">
        <v>5765.7</v>
      </c>
      <c r="R5" s="75"/>
      <c r="S5" s="69"/>
      <c r="T5" s="76"/>
      <c r="U5" s="130"/>
      <c r="V5" s="131"/>
      <c r="W5" s="74">
        <f aca="true" t="shared" si="3" ref="W5:W24">R5+S5+U5+T5+V5</f>
        <v>0</v>
      </c>
    </row>
    <row r="6" spans="1:23" ht="12.75">
      <c r="A6" s="10">
        <v>42921</v>
      </c>
      <c r="B6" s="69"/>
      <c r="C6" s="69"/>
      <c r="D6" s="113"/>
      <c r="E6" s="113">
        <f t="shared" si="0"/>
        <v>0</v>
      </c>
      <c r="F6" s="78"/>
      <c r="G6" s="69"/>
      <c r="H6" s="87"/>
      <c r="I6" s="85"/>
      <c r="J6" s="85"/>
      <c r="K6" s="85"/>
      <c r="L6" s="85"/>
      <c r="M6" s="69">
        <f t="shared" si="1"/>
        <v>0</v>
      </c>
      <c r="N6" s="69"/>
      <c r="O6" s="69">
        <v>4000</v>
      </c>
      <c r="P6" s="3">
        <f t="shared" si="2"/>
        <v>0</v>
      </c>
      <c r="Q6" s="2">
        <v>5765.7</v>
      </c>
      <c r="R6" s="77"/>
      <c r="S6" s="78"/>
      <c r="T6" s="79"/>
      <c r="U6" s="132"/>
      <c r="V6" s="133"/>
      <c r="W6" s="74">
        <f t="shared" si="3"/>
        <v>0</v>
      </c>
    </row>
    <row r="7" spans="1:23" ht="12.75">
      <c r="A7" s="10">
        <v>42922</v>
      </c>
      <c r="B7" s="84"/>
      <c r="C7" s="69"/>
      <c r="D7" s="113"/>
      <c r="E7" s="113">
        <f t="shared" si="0"/>
        <v>0</v>
      </c>
      <c r="F7" s="69"/>
      <c r="G7" s="69"/>
      <c r="H7" s="86"/>
      <c r="I7" s="85"/>
      <c r="J7" s="85"/>
      <c r="K7" s="85"/>
      <c r="L7" s="85"/>
      <c r="M7" s="69">
        <f t="shared" si="1"/>
        <v>0</v>
      </c>
      <c r="N7" s="69"/>
      <c r="O7" s="69">
        <v>6000</v>
      </c>
      <c r="P7" s="3">
        <f t="shared" si="2"/>
        <v>0</v>
      </c>
      <c r="Q7" s="2">
        <v>5765.7</v>
      </c>
      <c r="R7" s="77"/>
      <c r="S7" s="78"/>
      <c r="T7" s="79"/>
      <c r="U7" s="132"/>
      <c r="V7" s="133"/>
      <c r="W7" s="74">
        <f t="shared" si="3"/>
        <v>0</v>
      </c>
    </row>
    <row r="8" spans="1:23" ht="12.75">
      <c r="A8" s="10">
        <v>42923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5900</v>
      </c>
      <c r="P8" s="3">
        <f t="shared" si="2"/>
        <v>0</v>
      </c>
      <c r="Q8" s="2">
        <v>5765.7</v>
      </c>
      <c r="R8" s="77"/>
      <c r="S8" s="78"/>
      <c r="T8" s="76"/>
      <c r="U8" s="130"/>
      <c r="V8" s="131"/>
      <c r="W8" s="74">
        <f t="shared" si="3"/>
        <v>0</v>
      </c>
    </row>
    <row r="9" spans="1:23" ht="12.75">
      <c r="A9" s="10">
        <v>42926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3500</v>
      </c>
      <c r="P9" s="3">
        <f t="shared" si="2"/>
        <v>0</v>
      </c>
      <c r="Q9" s="2">
        <v>5765.7</v>
      </c>
      <c r="R9" s="77"/>
      <c r="S9" s="78"/>
      <c r="T9" s="76"/>
      <c r="U9" s="130"/>
      <c r="V9" s="131"/>
      <c r="W9" s="74">
        <f t="shared" si="3"/>
        <v>0</v>
      </c>
    </row>
    <row r="10" spans="1:23" ht="12.75">
      <c r="A10" s="10">
        <v>42927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3400</v>
      </c>
      <c r="P10" s="3">
        <f t="shared" si="2"/>
        <v>0</v>
      </c>
      <c r="Q10" s="2">
        <v>5765.7</v>
      </c>
      <c r="R10" s="77"/>
      <c r="S10" s="78"/>
      <c r="T10" s="76"/>
      <c r="U10" s="130"/>
      <c r="V10" s="131"/>
      <c r="W10" s="74">
        <f>R10+S10+U10+T10+V10</f>
        <v>0</v>
      </c>
    </row>
    <row r="11" spans="1:23" ht="12.75">
      <c r="A11" s="10">
        <v>42928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5765.7</v>
      </c>
      <c r="R11" s="75"/>
      <c r="S11" s="69"/>
      <c r="T11" s="76"/>
      <c r="U11" s="130"/>
      <c r="V11" s="131"/>
      <c r="W11" s="74">
        <f t="shared" si="3"/>
        <v>0</v>
      </c>
    </row>
    <row r="12" spans="1:23" ht="12.75">
      <c r="A12" s="10">
        <v>42929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7800</v>
      </c>
      <c r="P12" s="3">
        <f t="shared" si="2"/>
        <v>0</v>
      </c>
      <c r="Q12" s="2">
        <v>5765.7</v>
      </c>
      <c r="R12" s="75"/>
      <c r="S12" s="69"/>
      <c r="T12" s="76"/>
      <c r="U12" s="130"/>
      <c r="V12" s="131"/>
      <c r="W12" s="74">
        <f t="shared" si="3"/>
        <v>0</v>
      </c>
    </row>
    <row r="13" spans="1:23" ht="12.75">
      <c r="A13" s="10">
        <v>42930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8600</v>
      </c>
      <c r="P13" s="3">
        <f t="shared" si="2"/>
        <v>0</v>
      </c>
      <c r="Q13" s="2">
        <v>5765.7</v>
      </c>
      <c r="R13" s="75"/>
      <c r="S13" s="69"/>
      <c r="T13" s="76"/>
      <c r="U13" s="130"/>
      <c r="V13" s="131"/>
      <c r="W13" s="74">
        <f t="shared" si="3"/>
        <v>0</v>
      </c>
    </row>
    <row r="14" spans="1:23" ht="12.75">
      <c r="A14" s="10">
        <v>42933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5765.7</v>
      </c>
      <c r="R14" s="75"/>
      <c r="S14" s="69"/>
      <c r="T14" s="80"/>
      <c r="U14" s="130"/>
      <c r="V14" s="131"/>
      <c r="W14" s="74">
        <f t="shared" si="3"/>
        <v>0</v>
      </c>
    </row>
    <row r="15" spans="1:23" ht="12.75">
      <c r="A15" s="10">
        <v>42934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5765.7</v>
      </c>
      <c r="R15" s="75"/>
      <c r="S15" s="69"/>
      <c r="T15" s="80"/>
      <c r="U15" s="130"/>
      <c r="V15" s="131"/>
      <c r="W15" s="74">
        <f t="shared" si="3"/>
        <v>0</v>
      </c>
    </row>
    <row r="16" spans="1:23" ht="12.75">
      <c r="A16" s="10">
        <v>42935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5765.7</v>
      </c>
      <c r="R16" s="75"/>
      <c r="S16" s="69"/>
      <c r="T16" s="80"/>
      <c r="U16" s="130"/>
      <c r="V16" s="131"/>
      <c r="W16" s="74">
        <f t="shared" si="3"/>
        <v>0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5765.7</v>
      </c>
      <c r="R17" s="75"/>
      <c r="S17" s="69"/>
      <c r="T17" s="80"/>
      <c r="U17" s="130"/>
      <c r="V17" s="131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5765.7</v>
      </c>
      <c r="R18" s="75"/>
      <c r="S18" s="69"/>
      <c r="T18" s="76"/>
      <c r="U18" s="130"/>
      <c r="V18" s="131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5765.7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5765.7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5765.7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5765.7</v>
      </c>
      <c r="R22" s="81"/>
      <c r="S22" s="80"/>
      <c r="T22" s="76"/>
      <c r="U22" s="130"/>
      <c r="V22" s="131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14500</v>
      </c>
      <c r="P23" s="3">
        <f>N23/O23</f>
        <v>0</v>
      </c>
      <c r="Q23" s="2">
        <v>5765.7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v>12893.4</v>
      </c>
      <c r="P24" s="3">
        <f t="shared" si="2"/>
        <v>0</v>
      </c>
      <c r="Q24" s="2">
        <v>5765.7</v>
      </c>
      <c r="R24" s="81"/>
      <c r="S24" s="80"/>
      <c r="T24" s="76"/>
      <c r="U24" s="130"/>
      <c r="V24" s="13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1562.9</v>
      </c>
      <c r="C25" s="92">
        <f t="shared" si="4"/>
        <v>333.1</v>
      </c>
      <c r="D25" s="115">
        <f t="shared" si="4"/>
        <v>5.6</v>
      </c>
      <c r="E25" s="115">
        <f t="shared" si="4"/>
        <v>327.5</v>
      </c>
      <c r="F25" s="92">
        <f t="shared" si="4"/>
        <v>67.6</v>
      </c>
      <c r="G25" s="92">
        <f t="shared" si="4"/>
        <v>507.7</v>
      </c>
      <c r="H25" s="92">
        <f t="shared" si="4"/>
        <v>614.2</v>
      </c>
      <c r="I25" s="92">
        <f t="shared" si="4"/>
        <v>91.1</v>
      </c>
      <c r="J25" s="92">
        <f t="shared" si="4"/>
        <v>25.8</v>
      </c>
      <c r="K25" s="92">
        <f t="shared" si="4"/>
        <v>0</v>
      </c>
      <c r="L25" s="92">
        <f t="shared" si="4"/>
        <v>2539</v>
      </c>
      <c r="M25" s="91">
        <f t="shared" si="4"/>
        <v>24.299999999999727</v>
      </c>
      <c r="N25" s="91">
        <f t="shared" si="4"/>
        <v>5765.7</v>
      </c>
      <c r="O25" s="91">
        <f t="shared" si="4"/>
        <v>123743.4</v>
      </c>
      <c r="P25" s="93">
        <f>N25/O25</f>
        <v>0.04659400016485728</v>
      </c>
      <c r="Q25" s="2"/>
      <c r="R25" s="82">
        <f>SUM(R4:R24)</f>
        <v>0</v>
      </c>
      <c r="S25" s="82">
        <f>SUM(S4:S24)</f>
        <v>0</v>
      </c>
      <c r="T25" s="82">
        <f>SUM(T4:T24)</f>
        <v>0</v>
      </c>
      <c r="U25" s="119">
        <f>SUM(U4:U24)</f>
        <v>0</v>
      </c>
      <c r="V25" s="120"/>
      <c r="W25" s="82">
        <f>R25+S25+U25+T25+V25</f>
        <v>0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 t="s">
        <v>33</v>
      </c>
      <c r="S28" s="121"/>
      <c r="T28" s="121"/>
      <c r="U28" s="12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 t="s">
        <v>29</v>
      </c>
      <c r="S29" s="122"/>
      <c r="T29" s="122"/>
      <c r="U29" s="12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3">
        <v>42920</v>
      </c>
      <c r="S30" s="126">
        <v>0.19858</v>
      </c>
      <c r="T30" s="126"/>
      <c r="U30" s="12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4"/>
      <c r="S31" s="126"/>
      <c r="T31" s="126"/>
      <c r="U31" s="12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45</v>
      </c>
      <c r="T33" s="12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40</v>
      </c>
      <c r="T34" s="12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 t="s">
        <v>30</v>
      </c>
      <c r="S38" s="121"/>
      <c r="T38" s="121"/>
      <c r="U38" s="12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3">
        <v>42920</v>
      </c>
      <c r="S40" s="125">
        <v>31922.249009999945</v>
      </c>
      <c r="T40" s="125"/>
      <c r="U40" s="12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4"/>
      <c r="S41" s="125"/>
      <c r="T41" s="125"/>
      <c r="U41" s="12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106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107</v>
      </c>
      <c r="P27" s="155"/>
    </row>
    <row r="28" spans="1:16" ht="30.75" customHeight="1">
      <c r="A28" s="168"/>
      <c r="B28" s="48" t="s">
        <v>108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липень!S40</f>
        <v>31922.249009999945</v>
      </c>
      <c r="B29" s="49">
        <v>19230</v>
      </c>
      <c r="C29" s="49">
        <v>1617.15</v>
      </c>
      <c r="D29" s="49">
        <v>13500</v>
      </c>
      <c r="E29" s="49">
        <v>3.72</v>
      </c>
      <c r="F29" s="49">
        <v>20050</v>
      </c>
      <c r="G29" s="49">
        <v>6568.22</v>
      </c>
      <c r="H29" s="49">
        <v>7</v>
      </c>
      <c r="I29" s="49">
        <v>7</v>
      </c>
      <c r="J29" s="49"/>
      <c r="K29" s="49"/>
      <c r="L29" s="63">
        <f>H29+F29+D29+J29+B29</f>
        <v>52787</v>
      </c>
      <c r="M29" s="50">
        <f>C29+E29+G29+I29</f>
        <v>8196.09</v>
      </c>
      <c r="N29" s="51">
        <f>M29-L29</f>
        <v>-44590.91</v>
      </c>
      <c r="O29" s="158">
        <f>липень!S30</f>
        <v>0.19858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353105.25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88905.03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104976.57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11153.14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54293.24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17721.200000000033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649314.41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1617.15</v>
      </c>
    </row>
    <row r="59" spans="1:3" ht="25.5">
      <c r="A59" s="83" t="s">
        <v>54</v>
      </c>
      <c r="B59" s="9">
        <f>D29</f>
        <v>13500</v>
      </c>
      <c r="C59" s="9">
        <f>E29</f>
        <v>3.72</v>
      </c>
    </row>
    <row r="60" spans="1:3" ht="12.75">
      <c r="A60" s="83" t="s">
        <v>55</v>
      </c>
      <c r="B60" s="9">
        <f>F29</f>
        <v>20050</v>
      </c>
      <c r="C60" s="9">
        <f>G29</f>
        <v>6568.22</v>
      </c>
    </row>
    <row r="61" spans="1:3" ht="25.5">
      <c r="A61" s="83" t="s">
        <v>56</v>
      </c>
      <c r="B61" s="9">
        <f>H29</f>
        <v>7</v>
      </c>
      <c r="C61" s="9">
        <f>I29</f>
        <v>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2017-07-04T13:02:23Z</dcterms:modified>
  <cp:category/>
  <cp:version/>
  <cp:contentType/>
  <cp:contentStatus/>
</cp:coreProperties>
</file>